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12. 8월정기\12. 기출공지\108_엑셀\"/>
    </mc:Choice>
  </mc:AlternateContent>
  <xr:revisionPtr revIDLastSave="0" documentId="13_ncr:1_{577CBEA3-A60F-4A05-9C4C-C5718185E7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1" r:id="rId1"/>
    <sheet name="제2작업" sheetId="8" r:id="rId2"/>
    <sheet name="제3작업" sheetId="11" r:id="rId3"/>
    <sheet name="제4작업" sheetId="17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나이">제1작업!$F$5:$F$12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  <c r="E13" i="1"/>
  <c r="E14" i="1"/>
  <c r="J14" i="1"/>
  <c r="J5" i="1"/>
  <c r="J6" i="1"/>
  <c r="J7" i="1"/>
  <c r="J8" i="1"/>
  <c r="J9" i="1"/>
  <c r="J10" i="1"/>
  <c r="J11" i="1"/>
  <c r="J12" i="1"/>
  <c r="I5" i="1"/>
  <c r="I6" i="1"/>
  <c r="I7" i="1"/>
  <c r="I8" i="1"/>
  <c r="I9" i="1"/>
  <c r="I10" i="1"/>
  <c r="I11" i="1"/>
  <c r="I12" i="1"/>
</calcChain>
</file>

<file path=xl/sharedStrings.xml><?xml version="1.0" encoding="utf-8"?>
<sst xmlns="http://schemas.openxmlformats.org/spreadsheetml/2006/main" count="109" uniqueCount="43">
  <si>
    <t>총합계</t>
  </si>
  <si>
    <t>**</t>
  </si>
  <si>
    <t>회원코드</t>
  </si>
  <si>
    <t>회원명</t>
  </si>
  <si>
    <t>등록일</t>
  </si>
  <si>
    <t>등록경로</t>
  </si>
  <si>
    <t>등록비
(단위:원)</t>
  </si>
  <si>
    <t>등록횟수</t>
  </si>
  <si>
    <t>등록월</t>
  </si>
  <si>
    <t>전단지</t>
  </si>
  <si>
    <t>인터넷검색</t>
  </si>
  <si>
    <t>지인소개</t>
  </si>
  <si>
    <t>등록일</t>
    <phoneticPr fontId="2" type="noConversion"/>
  </si>
  <si>
    <t>유미행</t>
    <phoneticPr fontId="2" type="noConversion"/>
  </si>
  <si>
    <t>강지우</t>
    <phoneticPr fontId="2" type="noConversion"/>
  </si>
  <si>
    <t>김현성</t>
    <phoneticPr fontId="2" type="noConversion"/>
  </si>
  <si>
    <t>주민재</t>
    <phoneticPr fontId="2" type="noConversion"/>
  </si>
  <si>
    <t>나경훈</t>
    <phoneticPr fontId="2" type="noConversion"/>
  </si>
  <si>
    <t>박정우</t>
    <phoneticPr fontId="2" type="noConversion"/>
  </si>
  <si>
    <t>박지산</t>
    <phoneticPr fontId="2" type="noConversion"/>
  </si>
  <si>
    <t>채수영</t>
    <phoneticPr fontId="2" type="noConversion"/>
  </si>
  <si>
    <t>나이</t>
    <phoneticPr fontId="2" type="noConversion"/>
  </si>
  <si>
    <t>지인소개</t>
    <phoneticPr fontId="2" type="noConversion"/>
  </si>
  <si>
    <t>HK-296</t>
    <phoneticPr fontId="2" type="noConversion"/>
  </si>
  <si>
    <t>YK-725</t>
    <phoneticPr fontId="2" type="noConversion"/>
  </si>
  <si>
    <t>YF-626</t>
    <phoneticPr fontId="2" type="noConversion"/>
  </si>
  <si>
    <t>HP-832</t>
  </si>
  <si>
    <t>HP-832</t>
    <phoneticPr fontId="2" type="noConversion"/>
  </si>
  <si>
    <t>PH-517</t>
    <phoneticPr fontId="2" type="noConversion"/>
  </si>
  <si>
    <t>HM-519</t>
    <phoneticPr fontId="2" type="noConversion"/>
  </si>
  <si>
    <t>PA-248</t>
    <phoneticPr fontId="2" type="noConversion"/>
  </si>
  <si>
    <t>PD-227</t>
    <phoneticPr fontId="2" type="noConversion"/>
  </si>
  <si>
    <t>40세 이상 회원 수</t>
    <phoneticPr fontId="2" type="noConversion"/>
  </si>
  <si>
    <t>최대 등록비(단위:원)</t>
    <phoneticPr fontId="2" type="noConversion"/>
  </si>
  <si>
    <t>운동
종류</t>
    <phoneticPr fontId="2" type="noConversion"/>
  </si>
  <si>
    <t>전단지를 통해 등록한 회원의 등록횟수 평균</t>
    <phoneticPr fontId="2" type="noConversion"/>
  </si>
  <si>
    <t>인터넷검색</t>
    <phoneticPr fontId="2" type="noConversion"/>
  </si>
  <si>
    <t>&gt;=200000</t>
    <phoneticPr fontId="2" type="noConversion"/>
  </si>
  <si>
    <t>개수 : 회원명</t>
  </si>
  <si>
    <t>1-10</t>
  </si>
  <si>
    <t>11-20</t>
  </si>
  <si>
    <t>21-30</t>
  </si>
  <si>
    <t>평균 : 등록비(단위:원)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</si>
</sst>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#,##0&quot;원&quot;"/>
    <numFmt numFmtId="178" formatCode="#,##0&quot;회&quot;"/>
    <numFmt numFmtId="179" formatCode="0_);[Red]\(0\)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sz val="11"/>
      <color theme="1"/>
      <name val="맑은 고딕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4" fillId="0" borderId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1" xfId="0" applyNumberFormat="1" applyFont="1" applyBorder="1" applyAlignment="1">
      <alignment horizontal="center" vertical="center"/>
    </xf>
    <xf numFmtId="41" fontId="3" fillId="0" borderId="11" xfId="3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0" xfId="0" pivotButton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14" fontId="3" fillId="0" borderId="12" xfId="3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41" fontId="3" fillId="0" borderId="6" xfId="3" applyFont="1" applyBorder="1" applyAlignment="1">
      <alignment horizontal="center" vertical="center"/>
    </xf>
    <xf numFmtId="41" fontId="3" fillId="0" borderId="1" xfId="3" applyFont="1" applyBorder="1" applyAlignment="1">
      <alignment horizontal="center" vertical="center"/>
    </xf>
    <xf numFmtId="41" fontId="3" fillId="0" borderId="11" xfId="3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9" fontId="3" fillId="0" borderId="22" xfId="3" applyNumberFormat="1" applyFont="1" applyBorder="1" applyAlignment="1">
      <alignment horizontal="right" vertical="center"/>
    </xf>
    <xf numFmtId="179" fontId="3" fillId="0" borderId="23" xfId="3" applyNumberFormat="1" applyFont="1" applyBorder="1" applyAlignment="1">
      <alignment horizontal="right" vertical="center"/>
    </xf>
    <xf numFmtId="41" fontId="3" fillId="0" borderId="6" xfId="3" applyFont="1" applyBorder="1" applyAlignment="1">
      <alignment vertical="center"/>
    </xf>
    <xf numFmtId="178" fontId="3" fillId="0" borderId="6" xfId="3" applyNumberFormat="1" applyFont="1" applyBorder="1" applyAlignment="1">
      <alignment vertical="center"/>
    </xf>
    <xf numFmtId="41" fontId="3" fillId="0" borderId="1" xfId="3" applyFont="1" applyBorder="1" applyAlignment="1">
      <alignment vertical="center"/>
    </xf>
    <xf numFmtId="178" fontId="3" fillId="0" borderId="1" xfId="3" applyNumberFormat="1" applyFont="1" applyBorder="1" applyAlignment="1">
      <alignment vertical="center"/>
    </xf>
    <xf numFmtId="41" fontId="3" fillId="0" borderId="11" xfId="3" applyFont="1" applyBorder="1" applyAlignment="1">
      <alignment vertical="center"/>
    </xf>
    <xf numFmtId="178" fontId="3" fillId="0" borderId="11" xfId="3" applyNumberFormat="1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178" fontId="3" fillId="0" borderId="25" xfId="3" applyNumberFormat="1" applyFont="1" applyFill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14" fontId="3" fillId="0" borderId="30" xfId="0" applyNumberFormat="1" applyFont="1" applyBorder="1" applyAlignment="1">
      <alignment horizontal="center" vertical="center"/>
    </xf>
    <xf numFmtId="178" fontId="3" fillId="0" borderId="31" xfId="3" applyNumberFormat="1" applyFont="1" applyFill="1" applyBorder="1" applyAlignment="1">
      <alignment vertical="center"/>
    </xf>
    <xf numFmtId="178" fontId="0" fillId="0" borderId="0" xfId="0" applyNumberFormat="1" applyAlignment="1">
      <alignment horizontal="left" vertical="center"/>
    </xf>
    <xf numFmtId="178" fontId="3" fillId="0" borderId="0" xfId="0" applyNumberFormat="1" applyFont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4">
    <cellStyle name="쉼표 [0]" xfId="3" builtinId="6"/>
    <cellStyle name="쉼표 [0] 2" xfId="2" xr:uid="{00000000-0005-0000-0000-000000000000}"/>
    <cellStyle name="표준" xfId="0" builtinId="0"/>
    <cellStyle name="표준 2" xfId="1" xr:uid="{00000000-0005-0000-0000-000002000000}"/>
  </cellStyles>
  <dxfs count="12">
    <dxf>
      <font>
        <b/>
        <i val="0"/>
        <color rgb="FF0070C0"/>
      </font>
    </dxf>
    <dxf>
      <font>
        <b/>
        <i val="0"/>
        <color rgb="FF0070C0"/>
      </font>
    </dxf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numFmt numFmtId="178" formatCode="#,##0&quot;회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전단지 및 지인소개 등록회원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등록비(단위:원)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5C7-4066-BD45-D349841BF6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(제1작업!$C$5:$C$6,제1작업!$C$8:$C$10,제1작업!$C$12)</c:f>
              <c:strCache>
                <c:ptCount val="6"/>
                <c:pt idx="0">
                  <c:v>유미행</c:v>
                </c:pt>
                <c:pt idx="1">
                  <c:v>강지우</c:v>
                </c:pt>
                <c:pt idx="2">
                  <c:v>주민재</c:v>
                </c:pt>
                <c:pt idx="3">
                  <c:v>나경훈</c:v>
                </c:pt>
                <c:pt idx="4">
                  <c:v>박정우</c:v>
                </c:pt>
                <c:pt idx="5">
                  <c:v>채수영</c:v>
                </c:pt>
              </c:strCache>
            </c:strRef>
          </c:cat>
          <c:val>
            <c:numRef>
              <c:f>(제1작업!$G$5:$G$6,제1작업!$G$8:$G$10,제1작업!$G$12)</c:f>
              <c:numCache>
                <c:formatCode>_(* #,##0_);_(* \(#,##0\);_(* "-"_);_(@_)</c:formatCode>
                <c:ptCount val="6"/>
                <c:pt idx="0">
                  <c:v>80000</c:v>
                </c:pt>
                <c:pt idx="1">
                  <c:v>140000</c:v>
                </c:pt>
                <c:pt idx="2">
                  <c:v>230000</c:v>
                </c:pt>
                <c:pt idx="3">
                  <c:v>160000</c:v>
                </c:pt>
                <c:pt idx="4">
                  <c:v>218000</c:v>
                </c:pt>
                <c:pt idx="5">
                  <c:v>77000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C7-4066-BD45-D349841BF6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982203152"/>
        <c:axId val="1985072768"/>
      </c:barChart>
      <c:lineChart>
        <c:grouping val="standard"/>
        <c:varyColors val="0"/>
        <c:ser>
          <c:idx val="1"/>
          <c:order val="1"/>
          <c:tx>
            <c:strRef>
              <c:f>제1작업!$H$4</c:f>
              <c:strCache>
                <c:ptCount val="1"/>
                <c:pt idx="0">
                  <c:v>등록횟수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(제1작업!$C$5:$C$6,제1작업!$C$8:$C$10,제1작업!$C$12)</c:f>
              <c:strCache>
                <c:ptCount val="6"/>
                <c:pt idx="0">
                  <c:v>유미행</c:v>
                </c:pt>
                <c:pt idx="1">
                  <c:v>강지우</c:v>
                </c:pt>
                <c:pt idx="2">
                  <c:v>주민재</c:v>
                </c:pt>
                <c:pt idx="3">
                  <c:v>나경훈</c:v>
                </c:pt>
                <c:pt idx="4">
                  <c:v>박정우</c:v>
                </c:pt>
                <c:pt idx="5">
                  <c:v>채수영</c:v>
                </c:pt>
              </c:strCache>
            </c:strRef>
          </c:cat>
          <c:val>
            <c:numRef>
              <c:f>(제1작업!$H$5:$H$6,제1작업!$H$8:$H$10,제1작업!$H$12)</c:f>
              <c:numCache>
                <c:formatCode>#,##0"회"</c:formatCode>
                <c:ptCount val="6"/>
                <c:pt idx="0">
                  <c:v>22</c:v>
                </c:pt>
                <c:pt idx="1">
                  <c:v>19</c:v>
                </c:pt>
                <c:pt idx="2">
                  <c:v>16</c:v>
                </c:pt>
                <c:pt idx="3">
                  <c:v>5</c:v>
                </c:pt>
                <c:pt idx="4">
                  <c:v>12</c:v>
                </c:pt>
                <c:pt idx="5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C7-4066-BD45-D349841BF6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6818128"/>
        <c:axId val="536834768"/>
      </c:lineChart>
      <c:catAx>
        <c:axId val="198220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985072768"/>
        <c:crosses val="autoZero"/>
        <c:auto val="1"/>
        <c:lblAlgn val="ctr"/>
        <c:lblOffset val="100"/>
        <c:noMultiLvlLbl val="0"/>
      </c:catAx>
      <c:valAx>
        <c:axId val="198507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982203152"/>
        <c:crosses val="autoZero"/>
        <c:crossBetween val="between"/>
      </c:valAx>
      <c:valAx>
        <c:axId val="536834768"/>
        <c:scaling>
          <c:orientation val="minMax"/>
        </c:scaling>
        <c:delete val="0"/>
        <c:axPos val="r"/>
        <c:numFmt formatCode="#,##0&quot;회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536818128"/>
        <c:crosses val="max"/>
        <c:crossBetween val="between"/>
        <c:majorUnit val="10"/>
      </c:valAx>
      <c:catAx>
        <c:axId val="5368181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36834768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6ABA6C3-EBD2-41E0-838F-5DCFEF2DD60E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93345</xdr:rowOff>
    </xdr:from>
    <xdr:to>
      <xdr:col>6</xdr:col>
      <xdr:colOff>548640</xdr:colOff>
      <xdr:row>2</xdr:row>
      <xdr:rowOff>192405</xdr:rowOff>
    </xdr:to>
    <xdr:sp macro="" textlink="">
      <xdr:nvSpPr>
        <xdr:cNvPr id="5" name="육각형 4">
          <a:extLst>
            <a:ext uri="{FF2B5EF4-FFF2-40B4-BE49-F238E27FC236}">
              <a16:creationId xmlns:a16="http://schemas.microsoft.com/office/drawing/2014/main" id="{E12C8C79-E6EC-4D8D-BFEC-C847A8EA0A7E}"/>
            </a:ext>
          </a:extLst>
        </xdr:cNvPr>
        <xdr:cNvSpPr/>
      </xdr:nvSpPr>
      <xdr:spPr>
        <a:xfrm>
          <a:off x="129540" y="93345"/>
          <a:ext cx="5158740" cy="647700"/>
        </a:xfrm>
        <a:prstGeom prst="hexagon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2025</a:t>
          </a:r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년 헬스 등록회원 현황</a:t>
          </a:r>
        </a:p>
      </xdr:txBody>
    </xdr:sp>
    <xdr:clientData/>
  </xdr:twoCellAnchor>
  <xdr:twoCellAnchor>
    <xdr:from>
      <xdr:col>7</xdr:col>
      <xdr:colOff>0</xdr:colOff>
      <xdr:row>0</xdr:row>
      <xdr:rowOff>81915</xdr:rowOff>
    </xdr:from>
    <xdr:to>
      <xdr:col>10</xdr:col>
      <xdr:colOff>0</xdr:colOff>
      <xdr:row>2</xdr:row>
      <xdr:rowOff>203835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1BC13CA2-BBE4-47BE-A0F1-396FD8CBA2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30240" y="81915"/>
          <a:ext cx="2971800" cy="67056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792AFD5C-EAD7-425B-A19B-319B843EB0D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0.56532</cdr:x>
      <cdr:y>0.13968</cdr:y>
    </cdr:from>
    <cdr:to>
      <cdr:x>0.67924</cdr:x>
      <cdr:y>0.2077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CC1A1FE1-A5A4-45A4-B0B7-B0567146CC07}"/>
            </a:ext>
          </a:extLst>
        </cdr:cNvPr>
        <cdr:cNvSpPr/>
      </cdr:nvSpPr>
      <cdr:spPr>
        <a:xfrm xmlns:a="http://schemas.openxmlformats.org/drawingml/2006/main">
          <a:off x="5253420" y="847835"/>
          <a:ext cx="1058642" cy="412820"/>
        </a:xfrm>
        <a:prstGeom xmlns:a="http://schemas.openxmlformats.org/drawingml/2006/main" prst="wedgeRoundRectCallout">
          <a:avLst>
            <a:gd name="adj1" fmla="val -97681"/>
            <a:gd name="adj2" fmla="val -9455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등록비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5838.767499305555" createdVersion="7" refreshedVersion="7" minRefreshableVersion="3" recordCount="8" xr:uid="{940F4FDC-4175-4D5B-B245-F0CACE034715}">
  <cacheSource type="worksheet">
    <worksheetSource ref="B4:H12" sheet="제1작업"/>
  </cacheSource>
  <cacheFields count="7">
    <cacheField name="회원코드" numFmtId="0">
      <sharedItems/>
    </cacheField>
    <cacheField name="회원명" numFmtId="0">
      <sharedItems/>
    </cacheField>
    <cacheField name="등록경로" numFmtId="41">
      <sharedItems count="3">
        <s v="전단지"/>
        <s v="지인소개"/>
        <s v="인터넷검색"/>
      </sharedItems>
    </cacheField>
    <cacheField name="등록일" numFmtId="14">
      <sharedItems containsSemiMixedTypes="0" containsNonDate="0" containsDate="1" containsString="0" minDate="2020-05-26T00:00:00" maxDate="2025-07-17T00:00:00"/>
    </cacheField>
    <cacheField name="나이" numFmtId="41">
      <sharedItems containsSemiMixedTypes="0" containsString="0" containsNumber="1" containsInteger="1" minValue="21" maxValue="53"/>
    </cacheField>
    <cacheField name="등록비_x000a_(단위:원)" numFmtId="41">
      <sharedItems containsSemiMixedTypes="0" containsString="0" containsNumber="1" containsInteger="1" minValue="50000" maxValue="308000"/>
    </cacheField>
    <cacheField name="등록횟수" numFmtId="178">
      <sharedItems containsSemiMixedTypes="0" containsString="0" containsNumber="1" containsInteger="1" minValue="3" maxValue="22" count="7">
        <n v="22"/>
        <n v="19"/>
        <n v="7"/>
        <n v="16"/>
        <n v="5"/>
        <n v="12"/>
        <n v="3"/>
      </sharedItems>
      <fieldGroup base="6">
        <rangePr autoStart="0" autoEnd="0" startNum="1" endNum="30" groupInterval="10"/>
        <groupItems count="5">
          <s v="&lt;1"/>
          <s v="1-10"/>
          <s v="11-20"/>
          <s v="21-30"/>
          <s v="&gt;3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HP-832"/>
    <s v="유미행"/>
    <x v="0"/>
    <d v="2025-06-03T00:00:00"/>
    <n v="51"/>
    <n v="80000"/>
    <x v="0"/>
  </r>
  <r>
    <s v="PH-517"/>
    <s v="강지우"/>
    <x v="1"/>
    <d v="2025-05-14T00:00:00"/>
    <n v="48"/>
    <n v="140000"/>
    <x v="1"/>
  </r>
  <r>
    <s v="HK-296"/>
    <s v="김현성"/>
    <x v="2"/>
    <d v="2025-03-05T00:00:00"/>
    <n v="33"/>
    <n v="50000"/>
    <x v="2"/>
  </r>
  <r>
    <s v="YF-626"/>
    <s v="주민재"/>
    <x v="0"/>
    <d v="2025-03-07T00:00:00"/>
    <n v="37"/>
    <n v="230000"/>
    <x v="3"/>
  </r>
  <r>
    <s v="YK-725"/>
    <s v="나경훈"/>
    <x v="0"/>
    <d v="2025-04-25T00:00:00"/>
    <n v="21"/>
    <n v="160000"/>
    <x v="4"/>
  </r>
  <r>
    <s v="HM-519"/>
    <s v="박정우"/>
    <x v="1"/>
    <d v="2025-05-16T00:00:00"/>
    <n v="53"/>
    <n v="218000"/>
    <x v="5"/>
  </r>
  <r>
    <s v="PA-248"/>
    <s v="박지산"/>
    <x v="2"/>
    <d v="2020-05-26T00:00:00"/>
    <n v="26"/>
    <n v="308000"/>
    <x v="6"/>
  </r>
  <r>
    <s v="PD-227"/>
    <s v="채수영"/>
    <x v="1"/>
    <d v="2025-07-16T00:00:00"/>
    <n v="29"/>
    <n v="77000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71F7242-C033-4679-93DC-7069188B3289}" name="피벗 테이블3" cacheId="0" applyNumberFormats="0" applyBorderFormats="0" applyFontFormats="0" applyPatternFormats="0" applyAlignmentFormats="0" applyWidthHeightFormats="1" dataCaption="값" missingCaption="**" updatedVersion="7" minRefreshableVersion="3" useAutoFormatting="1" colGrandTotals="0" itemPrintTitles="1" mergeItem="1" createdVersion="7" indent="0" outline="1" outlineData="1" multipleFieldFilters="0" rowHeaderCaption="등록횟수" colHeaderCaption="등록경로">
  <location ref="B2:H8" firstHeaderRow="1" firstDataRow="3" firstDataCol="1"/>
  <pivotFields count="7">
    <pivotField showAll="0"/>
    <pivotField dataField="1" showAll="0"/>
    <pivotField axis="axisCol" showAll="0" sortType="descending">
      <items count="4">
        <item x="1"/>
        <item x="0"/>
        <item x="2"/>
        <item t="default"/>
      </items>
    </pivotField>
    <pivotField numFmtId="14" showAll="0"/>
    <pivotField numFmtId="41" showAll="0"/>
    <pivotField dataField="1" numFmtId="41" showAll="0"/>
    <pivotField axis="axisRow" numFmtId="178" showAll="0">
      <items count="6">
        <item x="0"/>
        <item x="1"/>
        <item x="2"/>
        <item x="3"/>
        <item x="4"/>
        <item t="default"/>
      </items>
    </pivotField>
  </pivotFields>
  <rowFields count="1">
    <field x="6"/>
  </rowFields>
  <rowItems count="4">
    <i>
      <x v="1"/>
    </i>
    <i>
      <x v="2"/>
    </i>
    <i>
      <x v="3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회원명" fld="1" subtotal="count" baseField="0" baseItem="0"/>
    <dataField name="평균 : 등록비(단위:원)" fld="5" subtotal="average" baseField="6" baseItem="0"/>
  </dataFields>
  <formats count="2">
    <format dxfId="3">
      <pivotArea outline="0" collapsedLevelsAreSubtotals="1" fieldPosition="0"/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EC4E283-B11B-4D66-8004-64345470091D}" name="표1" displayName="표1" ref="B18:E22" totalsRowShown="0" headerRowDxfId="11" headerRowBorderDxfId="10" tableBorderDxfId="9" totalsRowBorderDxfId="8">
  <autoFilter ref="B18:E22" xr:uid="{7EC4E283-B11B-4D66-8004-64345470091D}"/>
  <tableColumns count="4">
    <tableColumn id="1" xr3:uid="{2F0F259A-B1D8-4C7F-98CB-26774AC653D5}" name="회원코드" dataDxfId="7"/>
    <tableColumn id="2" xr3:uid="{AE299CD9-3239-418C-BDD9-CE54417EA129}" name="회원명" dataDxfId="6"/>
    <tableColumn id="3" xr3:uid="{72AB80F9-CD5B-4BE9-A23F-5C019EB7B75F}" name="등록일" dataDxfId="5"/>
    <tableColumn id="4" xr3:uid="{2AE72F70-72A0-4504-A483-F1812E064DDF}" name="등록횟수" dataDxfId="4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7"/>
  <sheetViews>
    <sheetView tabSelected="1" zoomScaleNormal="100" workbookViewId="0">
      <selection activeCell="N25" sqref="N25"/>
    </sheetView>
  </sheetViews>
  <sheetFormatPr defaultColWidth="8.75" defaultRowHeight="13.5" x14ac:dyDescent="0.3"/>
  <cols>
    <col min="1" max="1" width="1.75" style="25" customWidth="1"/>
    <col min="2" max="2" width="10.625" style="25" customWidth="1"/>
    <col min="3" max="3" width="11.375" style="25" customWidth="1"/>
    <col min="4" max="4" width="13.5" style="25" customWidth="1"/>
    <col min="5" max="5" width="13" style="25" customWidth="1"/>
    <col min="6" max="6" width="12" style="25" customWidth="1"/>
    <col min="7" max="7" width="13.875" style="25" customWidth="1"/>
    <col min="8" max="10" width="13" style="25" customWidth="1"/>
    <col min="11" max="16384" width="8.75" style="25"/>
  </cols>
  <sheetData>
    <row r="1" spans="2:14" ht="21.6" customHeight="1" x14ac:dyDescent="0.3"/>
    <row r="2" spans="2:14" ht="21.6" customHeight="1" x14ac:dyDescent="0.3"/>
    <row r="3" spans="2:14" ht="21.6" customHeight="1" thickBot="1" x14ac:dyDescent="0.35"/>
    <row r="4" spans="2:14" ht="27.75" thickBot="1" x14ac:dyDescent="0.35">
      <c r="B4" s="9" t="s">
        <v>2</v>
      </c>
      <c r="C4" s="10" t="s">
        <v>3</v>
      </c>
      <c r="D4" s="11" t="s">
        <v>5</v>
      </c>
      <c r="E4" s="10" t="s">
        <v>4</v>
      </c>
      <c r="F4" s="11" t="s">
        <v>21</v>
      </c>
      <c r="G4" s="11" t="s">
        <v>6</v>
      </c>
      <c r="H4" s="11" t="s">
        <v>7</v>
      </c>
      <c r="I4" s="11" t="s">
        <v>34</v>
      </c>
      <c r="J4" s="4" t="s">
        <v>8</v>
      </c>
    </row>
    <row r="5" spans="2:14" ht="19.899999999999999" customHeight="1" x14ac:dyDescent="0.3">
      <c r="B5" s="16" t="s">
        <v>27</v>
      </c>
      <c r="C5" s="17" t="s">
        <v>13</v>
      </c>
      <c r="D5" s="26" t="s">
        <v>9</v>
      </c>
      <c r="E5" s="12">
        <v>45811</v>
      </c>
      <c r="F5" s="32">
        <v>51</v>
      </c>
      <c r="G5" s="32">
        <v>80000</v>
      </c>
      <c r="H5" s="33">
        <v>22</v>
      </c>
      <c r="I5" s="17" t="str">
        <f t="shared" ref="I5:I12" si="0">IF(LEFT(B5,1)="H","헬스",IF(LEFT(B5,1)="P","필라테스","요가"))</f>
        <v>헬스</v>
      </c>
      <c r="J5" s="2" t="str">
        <f t="shared" ref="J5:J12" si="1">MONTH(E5)&amp;"월"</f>
        <v>6월</v>
      </c>
    </row>
    <row r="6" spans="2:14" ht="19.899999999999999" customHeight="1" x14ac:dyDescent="0.3">
      <c r="B6" s="7" t="s">
        <v>28</v>
      </c>
      <c r="C6" s="6" t="s">
        <v>14</v>
      </c>
      <c r="D6" s="27" t="s">
        <v>22</v>
      </c>
      <c r="E6" s="13">
        <v>45791</v>
      </c>
      <c r="F6" s="34">
        <v>48</v>
      </c>
      <c r="G6" s="34">
        <v>140000</v>
      </c>
      <c r="H6" s="35">
        <v>19</v>
      </c>
      <c r="I6" s="6" t="str">
        <f t="shared" si="0"/>
        <v>필라테스</v>
      </c>
      <c r="J6" s="8" t="str">
        <f t="shared" si="1"/>
        <v>5월</v>
      </c>
    </row>
    <row r="7" spans="2:14" ht="19.899999999999999" customHeight="1" x14ac:dyDescent="0.3">
      <c r="B7" s="7" t="s">
        <v>23</v>
      </c>
      <c r="C7" s="6" t="s">
        <v>15</v>
      </c>
      <c r="D7" s="27" t="s">
        <v>10</v>
      </c>
      <c r="E7" s="13">
        <v>45721</v>
      </c>
      <c r="F7" s="34">
        <v>33</v>
      </c>
      <c r="G7" s="34">
        <v>50000</v>
      </c>
      <c r="H7" s="35">
        <v>7</v>
      </c>
      <c r="I7" s="6" t="str">
        <f t="shared" si="0"/>
        <v>헬스</v>
      </c>
      <c r="J7" s="8" t="str">
        <f t="shared" si="1"/>
        <v>3월</v>
      </c>
    </row>
    <row r="8" spans="2:14" ht="19.899999999999999" customHeight="1" x14ac:dyDescent="0.3">
      <c r="B8" s="7" t="s">
        <v>25</v>
      </c>
      <c r="C8" s="6" t="s">
        <v>16</v>
      </c>
      <c r="D8" s="27" t="s">
        <v>9</v>
      </c>
      <c r="E8" s="13">
        <v>45723</v>
      </c>
      <c r="F8" s="34">
        <v>37</v>
      </c>
      <c r="G8" s="34">
        <v>230000</v>
      </c>
      <c r="H8" s="35">
        <v>16</v>
      </c>
      <c r="I8" s="6" t="str">
        <f t="shared" si="0"/>
        <v>요가</v>
      </c>
      <c r="J8" s="8" t="str">
        <f t="shared" si="1"/>
        <v>3월</v>
      </c>
    </row>
    <row r="9" spans="2:14" ht="19.899999999999999" customHeight="1" x14ac:dyDescent="0.3">
      <c r="B9" s="7" t="s">
        <v>24</v>
      </c>
      <c r="C9" s="6" t="s">
        <v>17</v>
      </c>
      <c r="D9" s="27" t="s">
        <v>9</v>
      </c>
      <c r="E9" s="13">
        <v>45772</v>
      </c>
      <c r="F9" s="34">
        <v>21</v>
      </c>
      <c r="G9" s="34">
        <v>160000</v>
      </c>
      <c r="H9" s="35">
        <v>5</v>
      </c>
      <c r="I9" s="6" t="str">
        <f t="shared" si="0"/>
        <v>요가</v>
      </c>
      <c r="J9" s="8" t="str">
        <f t="shared" si="1"/>
        <v>4월</v>
      </c>
    </row>
    <row r="10" spans="2:14" ht="19.899999999999999" customHeight="1" x14ac:dyDescent="0.3">
      <c r="B10" s="7" t="s">
        <v>29</v>
      </c>
      <c r="C10" s="6" t="s">
        <v>18</v>
      </c>
      <c r="D10" s="27" t="s">
        <v>11</v>
      </c>
      <c r="E10" s="13">
        <v>45793</v>
      </c>
      <c r="F10" s="34">
        <v>53</v>
      </c>
      <c r="G10" s="34">
        <v>218000</v>
      </c>
      <c r="H10" s="35">
        <v>12</v>
      </c>
      <c r="I10" s="6" t="str">
        <f t="shared" si="0"/>
        <v>헬스</v>
      </c>
      <c r="J10" s="8" t="str">
        <f t="shared" si="1"/>
        <v>5월</v>
      </c>
    </row>
    <row r="11" spans="2:14" ht="19.899999999999999" customHeight="1" x14ac:dyDescent="0.3">
      <c r="B11" s="7" t="s">
        <v>30</v>
      </c>
      <c r="C11" s="6" t="s">
        <v>19</v>
      </c>
      <c r="D11" s="27" t="s">
        <v>10</v>
      </c>
      <c r="E11" s="13">
        <v>45803</v>
      </c>
      <c r="F11" s="34">
        <v>26</v>
      </c>
      <c r="G11" s="34">
        <v>308000</v>
      </c>
      <c r="H11" s="35">
        <v>3</v>
      </c>
      <c r="I11" s="6" t="str">
        <f t="shared" si="0"/>
        <v>필라테스</v>
      </c>
      <c r="J11" s="8" t="str">
        <f t="shared" si="1"/>
        <v>5월</v>
      </c>
    </row>
    <row r="12" spans="2:14" ht="19.899999999999999" customHeight="1" thickBot="1" x14ac:dyDescent="0.35">
      <c r="B12" s="18" t="s">
        <v>31</v>
      </c>
      <c r="C12" s="19" t="s">
        <v>20</v>
      </c>
      <c r="D12" s="28" t="s">
        <v>22</v>
      </c>
      <c r="E12" s="14">
        <v>45854</v>
      </c>
      <c r="F12" s="36">
        <v>29</v>
      </c>
      <c r="G12" s="36">
        <v>77000</v>
      </c>
      <c r="H12" s="37">
        <v>12</v>
      </c>
      <c r="I12" s="19" t="str">
        <f t="shared" si="0"/>
        <v>필라테스</v>
      </c>
      <c r="J12" s="3" t="str">
        <f t="shared" si="1"/>
        <v>7월</v>
      </c>
    </row>
    <row r="13" spans="2:14" ht="19.899999999999999" customHeight="1" x14ac:dyDescent="0.3">
      <c r="B13" s="49" t="s">
        <v>32</v>
      </c>
      <c r="C13" s="50"/>
      <c r="D13" s="51"/>
      <c r="E13" s="30">
        <f>COUNTIF(나이,"&gt;=40")</f>
        <v>3</v>
      </c>
      <c r="F13" s="52"/>
      <c r="G13" s="54" t="s">
        <v>35</v>
      </c>
      <c r="H13" s="50"/>
      <c r="I13" s="51"/>
      <c r="J13" s="31">
        <f>ROUNDUP(DAVERAGE(B4:H12,H4,D4:D5),0)</f>
        <v>15</v>
      </c>
      <c r="N13" s="48"/>
    </row>
    <row r="14" spans="2:14" ht="19.899999999999999" customHeight="1" thickBot="1" x14ac:dyDescent="0.35">
      <c r="B14" s="55" t="s">
        <v>33</v>
      </c>
      <c r="C14" s="56"/>
      <c r="D14" s="57"/>
      <c r="E14" s="15">
        <f>MAX(G5:G12)</f>
        <v>308000</v>
      </c>
      <c r="F14" s="53"/>
      <c r="G14" s="5" t="s">
        <v>2</v>
      </c>
      <c r="H14" s="19" t="s">
        <v>26</v>
      </c>
      <c r="I14" s="5" t="s">
        <v>12</v>
      </c>
      <c r="J14" s="22">
        <f>VLOOKUP(H14,B4:H12,4,0)</f>
        <v>45811</v>
      </c>
      <c r="N14" s="48"/>
    </row>
    <row r="17" spans="5:5" x14ac:dyDescent="0.3">
      <c r="E17" s="29"/>
    </row>
  </sheetData>
  <sortState xmlns:xlrd2="http://schemas.microsoft.com/office/spreadsheetml/2017/richdata2" ref="A5:J12">
    <sortCondition ref="A5:A12"/>
  </sortState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1" priority="1">
      <formula>$H5&gt;=15</formula>
    </cfRule>
  </conditionalFormatting>
  <dataValidations count="1">
    <dataValidation type="list" allowBlank="1" showInputMessage="1" showErrorMessage="1" sqref="H14" xr:uid="{00000000-0002-0000-0000-000000000000}">
      <formula1>$B$5:$B$12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2"/>
  <sheetViews>
    <sheetView zoomScaleNormal="100" workbookViewId="0">
      <selection activeCell="O22" sqref="O22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1.375" style="1" customWidth="1"/>
    <col min="4" max="4" width="13.5" style="1" customWidth="1"/>
    <col min="5" max="5" width="13" style="1" customWidth="1"/>
    <col min="6" max="6" width="12" style="1" customWidth="1"/>
    <col min="7" max="7" width="13.875" style="1" customWidth="1"/>
    <col min="8" max="8" width="13" style="1" customWidth="1"/>
    <col min="9" max="16384" width="8.75" style="1"/>
  </cols>
  <sheetData>
    <row r="1" spans="2:8" ht="14.25" thickBot="1" x14ac:dyDescent="0.35"/>
    <row r="2" spans="2:8" ht="27.75" thickBot="1" x14ac:dyDescent="0.35">
      <c r="B2" s="9" t="s">
        <v>2</v>
      </c>
      <c r="C2" s="10" t="s">
        <v>3</v>
      </c>
      <c r="D2" s="11" t="s">
        <v>5</v>
      </c>
      <c r="E2" s="10" t="s">
        <v>4</v>
      </c>
      <c r="F2" s="11" t="s">
        <v>21</v>
      </c>
      <c r="G2" s="11" t="s">
        <v>6</v>
      </c>
      <c r="H2" s="11" t="s">
        <v>7</v>
      </c>
    </row>
    <row r="3" spans="2:8" x14ac:dyDescent="0.3">
      <c r="B3" s="16" t="s">
        <v>27</v>
      </c>
      <c r="C3" s="17" t="s">
        <v>13</v>
      </c>
      <c r="D3" s="26" t="s">
        <v>9</v>
      </c>
      <c r="E3" s="12">
        <v>45811</v>
      </c>
      <c r="F3" s="32">
        <v>51</v>
      </c>
      <c r="G3" s="32">
        <v>80000</v>
      </c>
      <c r="H3" s="33">
        <v>22</v>
      </c>
    </row>
    <row r="4" spans="2:8" x14ac:dyDescent="0.3">
      <c r="B4" s="7" t="s">
        <v>28</v>
      </c>
      <c r="C4" s="6" t="s">
        <v>14</v>
      </c>
      <c r="D4" s="27" t="s">
        <v>22</v>
      </c>
      <c r="E4" s="13">
        <v>45791</v>
      </c>
      <c r="F4" s="34">
        <v>48</v>
      </c>
      <c r="G4" s="34">
        <v>140000</v>
      </c>
      <c r="H4" s="35">
        <v>19</v>
      </c>
    </row>
    <row r="5" spans="2:8" x14ac:dyDescent="0.3">
      <c r="B5" s="7" t="s">
        <v>23</v>
      </c>
      <c r="C5" s="6" t="s">
        <v>15</v>
      </c>
      <c r="D5" s="27" t="s">
        <v>10</v>
      </c>
      <c r="E5" s="13">
        <v>45721</v>
      </c>
      <c r="F5" s="34">
        <v>33</v>
      </c>
      <c r="G5" s="34">
        <v>50000</v>
      </c>
      <c r="H5" s="35">
        <v>7</v>
      </c>
    </row>
    <row r="6" spans="2:8" x14ac:dyDescent="0.3">
      <c r="B6" s="7" t="s">
        <v>25</v>
      </c>
      <c r="C6" s="6" t="s">
        <v>16</v>
      </c>
      <c r="D6" s="27" t="s">
        <v>9</v>
      </c>
      <c r="E6" s="13">
        <v>45723</v>
      </c>
      <c r="F6" s="34">
        <v>37</v>
      </c>
      <c r="G6" s="34">
        <v>230000</v>
      </c>
      <c r="H6" s="35">
        <v>16</v>
      </c>
    </row>
    <row r="7" spans="2:8" x14ac:dyDescent="0.3">
      <c r="B7" s="7" t="s">
        <v>24</v>
      </c>
      <c r="C7" s="6" t="s">
        <v>17</v>
      </c>
      <c r="D7" s="27" t="s">
        <v>9</v>
      </c>
      <c r="E7" s="13">
        <v>45772</v>
      </c>
      <c r="F7" s="34">
        <v>21</v>
      </c>
      <c r="G7" s="34">
        <v>160000</v>
      </c>
      <c r="H7" s="35">
        <v>5</v>
      </c>
    </row>
    <row r="8" spans="2:8" x14ac:dyDescent="0.3">
      <c r="B8" s="7" t="s">
        <v>29</v>
      </c>
      <c r="C8" s="6" t="s">
        <v>18</v>
      </c>
      <c r="D8" s="27" t="s">
        <v>11</v>
      </c>
      <c r="E8" s="13">
        <v>45793</v>
      </c>
      <c r="F8" s="34">
        <v>53</v>
      </c>
      <c r="G8" s="34">
        <v>218000</v>
      </c>
      <c r="H8" s="35">
        <v>12</v>
      </c>
    </row>
    <row r="9" spans="2:8" x14ac:dyDescent="0.3">
      <c r="B9" s="7" t="s">
        <v>30</v>
      </c>
      <c r="C9" s="6" t="s">
        <v>19</v>
      </c>
      <c r="D9" s="27" t="s">
        <v>10</v>
      </c>
      <c r="E9" s="13">
        <v>45803</v>
      </c>
      <c r="F9" s="34">
        <v>26</v>
      </c>
      <c r="G9" s="34">
        <v>308000</v>
      </c>
      <c r="H9" s="35">
        <v>3</v>
      </c>
    </row>
    <row r="10" spans="2:8" ht="14.25" thickBot="1" x14ac:dyDescent="0.35">
      <c r="B10" s="18" t="s">
        <v>31</v>
      </c>
      <c r="C10" s="19" t="s">
        <v>20</v>
      </c>
      <c r="D10" s="28" t="s">
        <v>22</v>
      </c>
      <c r="E10" s="14">
        <v>45854</v>
      </c>
      <c r="F10" s="36">
        <v>29</v>
      </c>
      <c r="G10" s="36">
        <v>77000</v>
      </c>
      <c r="H10" s="37">
        <v>12</v>
      </c>
    </row>
    <row r="13" spans="2:8" ht="14.25" thickBot="1" x14ac:dyDescent="0.35"/>
    <row r="14" spans="2:8" ht="27.75" thickBot="1" x14ac:dyDescent="0.35">
      <c r="B14" s="11" t="s">
        <v>5</v>
      </c>
      <c r="C14" s="11" t="s">
        <v>6</v>
      </c>
    </row>
    <row r="15" spans="2:8" x14ac:dyDescent="0.3">
      <c r="B15" s="1" t="s">
        <v>36</v>
      </c>
    </row>
    <row r="16" spans="2:8" x14ac:dyDescent="0.3">
      <c r="C16" s="1" t="s">
        <v>37</v>
      </c>
    </row>
    <row r="18" spans="2:5" ht="14.25" thickBot="1" x14ac:dyDescent="0.35">
      <c r="B18" s="40" t="s">
        <v>2</v>
      </c>
      <c r="C18" s="41" t="s">
        <v>3</v>
      </c>
      <c r="D18" s="41" t="s">
        <v>4</v>
      </c>
      <c r="E18" s="42" t="s">
        <v>7</v>
      </c>
    </row>
    <row r="19" spans="2:5" x14ac:dyDescent="0.3">
      <c r="B19" s="38" t="s">
        <v>23</v>
      </c>
      <c r="C19" s="6" t="s">
        <v>15</v>
      </c>
      <c r="D19" s="13">
        <v>45721</v>
      </c>
      <c r="E19" s="39">
        <v>7</v>
      </c>
    </row>
    <row r="20" spans="2:5" x14ac:dyDescent="0.3">
      <c r="B20" s="38" t="s">
        <v>25</v>
      </c>
      <c r="C20" s="6" t="s">
        <v>16</v>
      </c>
      <c r="D20" s="13">
        <v>45723</v>
      </c>
      <c r="E20" s="39">
        <v>16</v>
      </c>
    </row>
    <row r="21" spans="2:5" x14ac:dyDescent="0.3">
      <c r="B21" s="38" t="s">
        <v>29</v>
      </c>
      <c r="C21" s="6" t="s">
        <v>18</v>
      </c>
      <c r="D21" s="13">
        <v>45793</v>
      </c>
      <c r="E21" s="39">
        <v>12</v>
      </c>
    </row>
    <row r="22" spans="2:5" x14ac:dyDescent="0.3">
      <c r="B22" s="43" t="s">
        <v>30</v>
      </c>
      <c r="C22" s="44" t="s">
        <v>19</v>
      </c>
      <c r="D22" s="45">
        <v>45803</v>
      </c>
      <c r="E22" s="46">
        <v>3</v>
      </c>
    </row>
  </sheetData>
  <phoneticPr fontId="2" type="noConversion"/>
  <conditionalFormatting sqref="B3:H10">
    <cfRule type="expression" dxfId="0" priority="1">
      <formula>$H3&gt;=15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8"/>
  <sheetViews>
    <sheetView zoomScaleNormal="100" workbookViewId="0">
      <selection activeCell="G24" sqref="G24"/>
    </sheetView>
  </sheetViews>
  <sheetFormatPr defaultRowHeight="16.5" x14ac:dyDescent="0.3"/>
  <cols>
    <col min="1" max="1" width="1.75" customWidth="1"/>
    <col min="2" max="3" width="12.625" bestFit="1" customWidth="1"/>
    <col min="4" max="4" width="19.25" customWidth="1"/>
    <col min="5" max="5" width="12.25" bestFit="1" customWidth="1"/>
    <col min="6" max="6" width="19.25" customWidth="1"/>
    <col min="7" max="7" width="12.25" bestFit="1" customWidth="1"/>
    <col min="8" max="8" width="19.25" customWidth="1"/>
    <col min="9" max="10" width="16.875" bestFit="1" customWidth="1"/>
  </cols>
  <sheetData>
    <row r="2" spans="2:8" x14ac:dyDescent="0.3">
      <c r="B2" s="24"/>
      <c r="C2" s="20" t="s">
        <v>5</v>
      </c>
      <c r="D2" s="24"/>
      <c r="E2" s="24"/>
      <c r="F2" s="24"/>
      <c r="G2" s="24"/>
      <c r="H2" s="24"/>
    </row>
    <row r="3" spans="2:8" x14ac:dyDescent="0.3">
      <c r="B3" s="24"/>
      <c r="C3" s="58" t="s">
        <v>11</v>
      </c>
      <c r="D3" s="59"/>
      <c r="E3" s="58" t="s">
        <v>9</v>
      </c>
      <c r="F3" s="59"/>
      <c r="G3" s="58" t="s">
        <v>10</v>
      </c>
      <c r="H3" s="59"/>
    </row>
    <row r="4" spans="2:8" ht="33" x14ac:dyDescent="0.3">
      <c r="B4" s="20" t="s">
        <v>7</v>
      </c>
      <c r="C4" s="23" t="s">
        <v>38</v>
      </c>
      <c r="D4" s="23" t="s">
        <v>42</v>
      </c>
      <c r="E4" s="23" t="s">
        <v>38</v>
      </c>
      <c r="F4" s="23" t="s">
        <v>42</v>
      </c>
      <c r="G4" s="23" t="s">
        <v>38</v>
      </c>
      <c r="H4" s="23" t="s">
        <v>42</v>
      </c>
    </row>
    <row r="5" spans="2:8" x14ac:dyDescent="0.3">
      <c r="B5" s="47" t="s">
        <v>39</v>
      </c>
      <c r="C5" s="21" t="s">
        <v>1</v>
      </c>
      <c r="D5" s="21" t="s">
        <v>1</v>
      </c>
      <c r="E5" s="21">
        <v>1</v>
      </c>
      <c r="F5" s="21">
        <v>160000</v>
      </c>
      <c r="G5" s="21">
        <v>2</v>
      </c>
      <c r="H5" s="21">
        <v>179000</v>
      </c>
    </row>
    <row r="6" spans="2:8" x14ac:dyDescent="0.3">
      <c r="B6" s="47" t="s">
        <v>40</v>
      </c>
      <c r="C6" s="21">
        <v>3</v>
      </c>
      <c r="D6" s="21">
        <v>145000</v>
      </c>
      <c r="E6" s="21">
        <v>1</v>
      </c>
      <c r="F6" s="21">
        <v>230000</v>
      </c>
      <c r="G6" s="21" t="s">
        <v>1</v>
      </c>
      <c r="H6" s="21" t="s">
        <v>1</v>
      </c>
    </row>
    <row r="7" spans="2:8" x14ac:dyDescent="0.3">
      <c r="B7" s="47" t="s">
        <v>41</v>
      </c>
      <c r="C7" s="21" t="s">
        <v>1</v>
      </c>
      <c r="D7" s="21" t="s">
        <v>1</v>
      </c>
      <c r="E7" s="21">
        <v>1</v>
      </c>
      <c r="F7" s="21">
        <v>80000</v>
      </c>
      <c r="G7" s="21" t="s">
        <v>1</v>
      </c>
      <c r="H7" s="21" t="s">
        <v>1</v>
      </c>
    </row>
    <row r="8" spans="2:8" x14ac:dyDescent="0.3">
      <c r="B8" s="47" t="s">
        <v>0</v>
      </c>
      <c r="C8" s="21">
        <v>3</v>
      </c>
      <c r="D8" s="21">
        <v>145000</v>
      </c>
      <c r="E8" s="21">
        <v>3</v>
      </c>
      <c r="F8" s="21">
        <v>156666.66666666666</v>
      </c>
      <c r="G8" s="21">
        <v>2</v>
      </c>
      <c r="H8" s="21">
        <v>179000</v>
      </c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8 n z e W i o x G q C l A A A A 9 w A A A B I A H A B D b 2 5 m a W c v U G F j a 2 F n Z S 5 4 b W w g o h g A K K A U A A A A A A A A A A A A A A A A A A A A A A A A A A A A h Y 8 x D o I w A E W v Q r r T l p o Q I a U M j k p i N D G u T a n Q A K 2 h x X I 3 B 4 / k F c Q o 6 u b 4 3 3 / D / / f r j e Z j 1 w Y X 2 V t l d A Y i i E E g t T C l 0 l U G B n c K l y B n d M t F w y s Z T L K 2 6 W j L D N T O n V O E v P f Q L 6 D p K 0 Q w j t C x 2 O x F L T s O P r L 6 L 4 d K W 8 e 1 k I D R w 2 s M I z C J Y Z T E M Y G Y o p n S Q u m v Q a b B z / Y H 0 t X Q u q G X r D H h e k f R H C l 6 n 2 A P U E s D B B Q A A g A I A P J 8 3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y f N 5 a K I p H u A 4 A A A A R A A A A E w A c A E Z v c m 1 1 b G F z L 1 N l Y 3 R p b 2 4 x L m 0 g o h g A K K A U A A A A A A A A A A A A A A A A A A A A A A A A A A A A K 0 5 N L s n M z 1 M I h t C G 1 g B Q S w E C L Q A U A A I A C A D y f N 5 a K j E a o K U A A A D 3 A A A A E g A A A A A A A A A A A A A A A A A A A A A A Q 2 9 u Z m l n L 1 B h Y 2 t h Z 2 U u e G 1 s U E s B A i 0 A F A A C A A g A 8 n z e W g / K 6 a u k A A A A 6 Q A A A B M A A A A A A A A A A A A A A A A A 8 Q A A A F t D b 2 5 0 Z W 5 0 X 1 R 5 c G V z X S 5 4 b W x Q S w E C L Q A U A A I A C A D y f N 5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L w W a E y k V 0 U a O e R v H 6 2 p 4 9 Q A A A A A C A A A A A A A Q Z g A A A A E A A C A A A A D g A c Q b 7 C 5 J A f t 3 9 Q C B 5 r I 5 s G 0 z u o W N G i N t z u c y z l k F 0 A A A A A A O g A A A A A I A A C A A A A C M n u i W J D T D f K e m M x M F t N l x 7 G i 2 5 j q Z q u 7 L B a U 0 Y G 7 f z l A A A A D Y W n g K N m p / I p d 6 1 K Z A h 9 X L V I X 9 Q e F e y Y T Y J K H + h F 9 S Q 5 5 i + G t D c d V i v M z M E y V m j u p o d y 8 0 m O N K O v R e 8 I r 7 f 3 b 9 E p o j y 1 r 6 s a n Y K t B B m I j 8 C E A A A A B d v Q + e F e A R o T R s M 5 E / 4 z U 6 D t O U l t C Y w X u H G 3 y m J 9 K 4 V v c L S c 6 v i c 5 i 5 6 K q g q B v B y r H K k d N m O w C X w D K O d R b z t M p < / D a t a M a s h u p > 
</file>

<file path=customXml/itemProps1.xml><?xml version="1.0" encoding="utf-8"?>
<ds:datastoreItem xmlns:ds="http://schemas.openxmlformats.org/officeDocument/2006/customXml" ds:itemID="{389AC5CA-48AD-4F25-AB87-8366B11B6D2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나이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GHYOO YOO</cp:lastModifiedBy>
  <dcterms:created xsi:type="dcterms:W3CDTF">2023-07-20T01:12:47Z</dcterms:created>
  <dcterms:modified xsi:type="dcterms:W3CDTF">2025-08-10T23:41:15Z</dcterms:modified>
</cp:coreProperties>
</file>